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4. Апрель\Материалы для систем автом пожар сигнал\Закупочная материалы для пожаротушения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Лист1!$A$7:$AE$34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Лист1!$A$1:$P$44</definedName>
  </definedNames>
  <calcPr calcId="152511"/>
</workbook>
</file>

<file path=xl/calcChain.xml><?xml version="1.0" encoding="utf-8"?>
<calcChain xmlns="http://schemas.openxmlformats.org/spreadsheetml/2006/main">
  <c r="J26" i="1" l="1"/>
  <c r="J7" i="1"/>
  <c r="K33" i="1" l="1"/>
  <c r="J33" i="1"/>
  <c r="L33" i="1"/>
  <c r="K32" i="1"/>
  <c r="J32" i="1"/>
  <c r="L32" i="1"/>
  <c r="K31" i="1"/>
  <c r="J31" i="1"/>
  <c r="L31" i="1"/>
  <c r="K30" i="1"/>
  <c r="J30" i="1"/>
  <c r="L30" i="1"/>
  <c r="K29" i="1"/>
  <c r="J29" i="1"/>
  <c r="L29" i="1" s="1"/>
  <c r="K28" i="1"/>
  <c r="J28" i="1"/>
  <c r="L28" i="1"/>
  <c r="K27" i="1"/>
  <c r="J27" i="1"/>
  <c r="L27" i="1"/>
  <c r="K26" i="1"/>
  <c r="L26" i="1"/>
  <c r="K25" i="1"/>
  <c r="J25" i="1"/>
  <c r="L25" i="1"/>
  <c r="K24" i="1"/>
  <c r="J24" i="1"/>
  <c r="L24" i="1"/>
  <c r="K23" i="1"/>
  <c r="J23" i="1"/>
  <c r="L23" i="1"/>
  <c r="K22" i="1"/>
  <c r="J22" i="1"/>
  <c r="L22" i="1" s="1"/>
  <c r="K21" i="1"/>
  <c r="J21" i="1"/>
  <c r="L21" i="1"/>
  <c r="K20" i="1"/>
  <c r="J20" i="1"/>
  <c r="L20" i="1"/>
  <c r="K19" i="1"/>
  <c r="J19" i="1"/>
  <c r="L19" i="1"/>
  <c r="K18" i="1"/>
  <c r="J18" i="1"/>
  <c r="L18" i="1"/>
  <c r="K17" i="1"/>
  <c r="J17" i="1"/>
  <c r="L17" i="1"/>
  <c r="K16" i="1"/>
  <c r="J16" i="1"/>
  <c r="L16" i="1"/>
  <c r="K15" i="1"/>
  <c r="J15" i="1"/>
  <c r="L15" i="1"/>
  <c r="K14" i="1"/>
  <c r="J14" i="1"/>
  <c r="L14" i="1"/>
  <c r="K13" i="1"/>
  <c r="J13" i="1"/>
  <c r="L13" i="1"/>
  <c r="L12" i="1"/>
  <c r="K12" i="1"/>
  <c r="J12" i="1"/>
  <c r="L11" i="1"/>
  <c r="K11" i="1"/>
  <c r="J11" i="1"/>
  <c r="L10" i="1"/>
  <c r="K10" i="1"/>
  <c r="J10" i="1"/>
  <c r="L9" i="1"/>
  <c r="K9" i="1"/>
  <c r="J9" i="1"/>
  <c r="L8" i="1"/>
  <c r="K8" i="1"/>
  <c r="K7" i="1"/>
  <c r="J8" i="1"/>
  <c r="K34" i="1" l="1"/>
  <c r="L34" i="1" l="1"/>
  <c r="B5" i="2"/>
  <c r="L35" i="1" l="1"/>
  <c r="L7" i="1"/>
</calcChain>
</file>

<file path=xl/sharedStrings.xml><?xml version="1.0" encoding="utf-8"?>
<sst xmlns="http://schemas.openxmlformats.org/spreadsheetml/2006/main" count="131" uniqueCount="101">
  <si>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</si>
  <si>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</si>
  <si>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</si>
  <si>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</si>
  <si>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</si>
  <si>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СПЕЦИФИКАЦИЯ</t>
  </si>
  <si>
    <t>Eд.изм</t>
  </si>
  <si>
    <t>Наименование товара</t>
  </si>
  <si>
    <t>В т.ч. НДС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</si>
  <si>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</si>
  <si>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</si>
  <si>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</si>
  <si>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</si>
  <si>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</si>
  <si>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</si>
  <si>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</si>
  <si>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</si>
  <si>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</si>
  <si>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</si>
  <si>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</si>
  <si>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Уфа, ул. Ленина, 32</t>
  </si>
  <si>
    <t>Гарантийные обязательства:</t>
  </si>
  <si>
    <t>Контактное лицо по техническим вопросам:</t>
  </si>
  <si>
    <t>С2000-СП2 исп. 02 Блок сигнально-пусковой адресный</t>
  </si>
  <si>
    <t>С2000-СП2 Блок сигнально-пусковой адресный</t>
  </si>
  <si>
    <t>С2000-СП1 исп. 01 Блок сигнально-пусковой</t>
  </si>
  <si>
    <t>С2000-КДЛ Контроллер двупроводной линии связи</t>
  </si>
  <si>
    <t>С2000-БКИ Блок индикации с клавиатурой</t>
  </si>
  <si>
    <t>С2000-М Пульт контроля и управления</t>
  </si>
  <si>
    <t>ДИП-34А-03 Извещатель пожарный дымовой оптико-электронный адресно-аналоговый</t>
  </si>
  <si>
    <t>ИПР 513-3АМ Извещатель пожарный ручной адресный</t>
  </si>
  <si>
    <t>Аккумулятор 12 В, 17 Ач Аккумулятор герметичный свинцово-кислотный</t>
  </si>
  <si>
    <t>РИП-12 исп. 01 Источник питания резервированный</t>
  </si>
  <si>
    <t>Табло Блик С-12М Выход оповещатель охранно-пожарный световой (табло)</t>
  </si>
  <si>
    <t>Молния-12 Ultra Мини "Выход" Оповещатель охранно-пожарный световой (табло)</t>
  </si>
  <si>
    <t>Маяк-12-ЗМ Оповещатель охранно-пожарный звуковой</t>
  </si>
  <si>
    <t>Маяк-12-К Оповещатель охранно-пожарный комбинированный свето-звуковой</t>
  </si>
  <si>
    <t>Маяк-12-КП Оповещатель охранно-пожарный комбинированный свето-звуковой</t>
  </si>
  <si>
    <t>КСРВнг(А)-FRLS-2х0,5 Кабель для систем ОПС и СОУЭ огнестойкий, с низким дымо и газовыделением</t>
  </si>
  <si>
    <t>КСРВнг(А)-FRLS-4х0,5 Кабель для систем ОПС и СОУЭ огнестойкий, с низким дымо и газовыделением</t>
  </si>
  <si>
    <t>Кабель-канал 20*10</t>
  </si>
  <si>
    <t>Труба ПВХ D=20 легкая гофрированная с протяжкой</t>
  </si>
  <si>
    <t>Крепление для труб ПВХ с защелкой, диаметр 20 мм</t>
  </si>
  <si>
    <t>Дюбель полипропиленовый 6х40 мм и саморез 3,5х35 мм в уп. 200 шт.</t>
  </si>
  <si>
    <t>Саморез по дереву 3,5*35</t>
  </si>
  <si>
    <t>Дюбель хомут 5-10мм нейлон белый (100шт)</t>
  </si>
  <si>
    <t>Дюбель хомут 11-18мм нейлон белый (100шт)</t>
  </si>
  <si>
    <t>шт</t>
  </si>
  <si>
    <t>м</t>
  </si>
  <si>
    <t>Контролируемые выходы-2, максимальный коммутируемый ток одного реле 1 А, коммутируемое напряжение (от источника питания блока) 10.2-28.4В, максимальный ток контроля исправности цепей 1.5мА, время технической готовности извещателя не более 15 с, Т=-30 +55 °С, IР20, 105х75х56 мм, срок службы 10 лет.</t>
  </si>
  <si>
    <t xml:space="preserve">Напряжение питания 10.2-28.4В, жидкокристаллический индикатор 2 строки х 16 символов, количество подключаемых к интерфейсу RS-485 устройств - до 127, количество управляемых в автоматическом режиме релейных выходов не более 256, количество шлейфов сигнализации и адресных извещателей группируемых в разделы не более 2048, количество разделов - до 511, RS-485, RS-232,  Т= +1 +55°C, IP20, 140х114х25 мм.
</t>
  </si>
  <si>
    <t>Версия 2.23, кнопочное управление 60 разделами, световая индикация: 60 двухцветных индикаторов для отображения состояния разделов ИСО «Орион»; 7 одноцветных индикаторов для отображения наличия тревог и неисправностей в ИСО «Орион»; RS-485, протокол Орион, напряжение питания 10.2-28В, потребляемая мощность не более 3 Вт, Т=-30 +50 °С, IР20, 340х170х25,5 мм, срок службы не менее 10 лет.</t>
  </si>
  <si>
    <t>Количество подключаемых АУ-127, длина двухпроводной линии 600 метров при сечении 0,75 мм², напряжение питания 10.2-28.4В, энергонезависимый буфер событий-255, 3 светодиодных индикатора (работа, RS-485 и ДПЛС), RS-485, Т=-30 +55°C, IР30, 156×107×39 мм, средний срок службы 10 лет.</t>
  </si>
  <si>
    <t>Напряжение сети 150-250В, выходное напряжение при питании от сети 13.6-0.6В, при питании от АКБ 10-14.2В, номинальный выходной ток 3А, 255х310х85мм, Т= -10 + 40 °С.</t>
  </si>
  <si>
    <t>Напряжение питания 12В, потребляемый ток 20 мА, уровень звукового давления на расстоянии 1 м, 105 дБ, Т= -30 +55 °С, IP56, 65х65х50 мм, не более 0.04 кг.</t>
  </si>
  <si>
    <t>Уровень громкости 95 дБ, потребляемый ток 75 мА, напряжение питания постоянного тока 12 В, 165х110х60 мм,  Т=-30 +50 °С, материал - металлический.</t>
  </si>
  <si>
    <t>Соответствие требованиям нормативных документов «Технического регламента о пожарной безопасности» ГОСТ 31565-2012, СП 5.13130.2009, СП 6.13130.2009, в т.ч. установленным в ГОСТ 31565-2012 п.5.3 ПРГП 1б (категория А по нераспространению горения при групповой прокладке), п.5.8 ПО 1 (по огнестойкости в течение 180 минут). Сертифицирован в системе пожарной безопасности и ГОСТ Р. Класс пожарной опасности П1б.1.2.2.2 по ГОСТ 31565-2012, Т=-40 +70º С, срок службы 30 лет.</t>
  </si>
  <si>
    <t>Испытательное переменное напряжение частотой 50 Гц
на напряжение 0,66 кВ - 3 кВ, на напряжение 1 кВ - 3.5 кВ; длительно допустимая температура нагрева жил кабелей при эксплуатации: +70°С, минимальный радиус изгиба при прокладке 7.5 наружных диаметров, Т=-50 +50 °С, срок службы: 30 лет.</t>
  </si>
  <si>
    <t>ВВГП 3*1,5 нг Кабель силовой</t>
  </si>
  <si>
    <t>Труба легкая гофрированная с протяжкой, ПВХ D = 20 мм (бухта 100 м).</t>
  </si>
  <si>
    <t>Стяжка кабельная 2,5х200 мм (100 шт/уп.), материал - нейлон, Т=-45 +85 C.</t>
  </si>
  <si>
    <t>Саморез 3,5х35 потай, крупная резьба, оксид.</t>
  </si>
  <si>
    <t>Потребляемый ток 0,5 мА, время фиксации нарушения зоны не более 300 мс, время технической готовности не более 15 с, Т=- 30 + 55 °С, IР41, 94x90x33 мм, средний срок службы 10 лет.</t>
  </si>
  <si>
    <t xml:space="preserve"> </t>
  </si>
  <si>
    <t>Кол-во выходов - 4 релейных выхода с переключаемыми контактами; максимальный коммутируемый ток одного выхода - 7 А, максимальное коммутируемое напряжение-  220 В пер., 125 В пост.; напряжение питания 10.2- 28.4 В пост.; время технической готовности извещателя - не более 5 с, Т=-30 +55 °С, IР20, 156х107х39 мм, срок службы 10 лет.</t>
  </si>
  <si>
    <t>Контролируемые выходы-2; максимально допустимые напряжение и ток, коммутируемые контактами реле, 100 В/2 А; напряжение питания при питании от линии связи ДПЛСВ-1 В; Т=-30 +55 °С; IР20; 102х107х39 мм; , срок службы 10 лет.</t>
  </si>
  <si>
    <t>Напряжение питания 10-14 В DC; потребляемый ток не более 25 мА; габариты 285х97х17 мм; Т=-30 +55 °С; масса 2 кг; материал корпуса - пластик.</t>
  </si>
  <si>
    <t>Напряжение питания 9-13.8 В DC; ток потребления в дежурном режиме -40 мА; IP42; Т=-30 +55 °С; 306х124х12 мм.</t>
  </si>
  <si>
    <t>Емкость аккумулятора - 17 Ач; номинальное напряжение -12 В; Т хранения=- 20 + 60 °С; Т заряд=- 10 + 60 °С; Т разряд=- 20 + 60 °С; 181х77х167мм.</t>
  </si>
  <si>
    <t>Чувствительность извещателя соответствует задымленности окружающей среды с оптической плотностью 0.05-0.2 дБ/м, потребляемый извещателем ток не более 0.5 мА, время технической готовности извещателя не более 60с, Т=-30+55°С, IР41, диаметр 100 мм высота 47 мм, средний срок службы 10 лет.</t>
  </si>
  <si>
    <t>Цвет свечения - красный; уровень звукового давления - 105 дБ; напряжение питания - 12 B; ток потребления - 75 мА; IP55; Т= -30 +55 °С; 80х80х42 мм.</t>
  </si>
  <si>
    <t>Материал изделия - нейлон; ширина - 5 мм; длина - 45 мм.</t>
  </si>
  <si>
    <t>Материал изделия - нейлон; ширина - 11 мм; длина - 55 мм.</t>
  </si>
  <si>
    <t>Дюпель полипропиленовый 6х40 мм, саморез 3,5х35 мм, упаковка 200 шт.</t>
  </si>
  <si>
    <t>Кабель-канал 25*40</t>
  </si>
  <si>
    <t>Размер 25*40*2000мм, цвет белый, не поддерживающий горение, самозатухающий, материал ПВХ, IP40, Т=-40 +45 °С.</t>
  </si>
  <si>
    <t>Размер 20*10*2000мм, цвет белый, не поддерживающий горение, самозатухающий, материал ПВХ, IP40, Т=-40 +45 °С.</t>
  </si>
  <si>
    <t>Автомобильным транспортом за счет Поставщика.</t>
  </si>
  <si>
    <t>Особые условия:</t>
  </si>
  <si>
    <t>Начальник СПК , тел.: +7 (347) 221-55-51, Рыбаков А.П.</t>
  </si>
  <si>
    <t>Кол-во</t>
  </si>
  <si>
    <t>км</t>
  </si>
  <si>
    <t>Крепление, ПВХ, с защелкой, диаметр 20 мм.</t>
  </si>
  <si>
    <t>Хомут кабельный 200х2.5мм устойчивый к УФ (100шт) FS 200 AW-C</t>
  </si>
  <si>
    <t>В течение 10 календарных дней с момента подписания договора.</t>
  </si>
  <si>
    <r>
      <rPr>
        <b/>
        <sz val="11"/>
        <color theme="1"/>
        <rFont val="Times New Roman"/>
        <family val="1"/>
        <charset val="204"/>
      </rPr>
      <t>Форма 3 ТЕХНИКО-КОММЕРЧЕСКОЕ ПРЕДЛОЖЕНИЕ</t>
    </r>
    <r>
      <rPr>
        <sz val="11"/>
        <color theme="1"/>
        <rFont val="Times New Roman"/>
        <family val="1"/>
        <charset val="204"/>
      </rPr>
      <t xml:space="preserve">
Приложение к Заявке на участие в Открытом запросе котировок от «___» __________ 20___ г. № ______
                                                                                                                                                                                   ТЕХНИКО-КОММЕРЧЕСКОЕ ПРЕДЛОЖЕНИЕ
Претендент на участие в Открытом запросе котировок: ________________________________ 
Суть технико-коммерческого предложения:
Предмет закупки: Право на заключение договора, предметом которого является поставка материалов для систем автоматической пожарной сигнализации группы зданий ул. Ленина 30, 32, 30/1.
</t>
    </r>
  </si>
  <si>
    <t xml:space="preserve">
Производитель
</t>
  </si>
  <si>
    <t>Начальная (максимальная) цена за единицу измерения без НДС, включая стоимость тары и доставку, рубли РФ</t>
  </si>
  <si>
    <t xml:space="preserve"> Начальная (максимальная) сумма без НДС, включая стоимость тары и доставку, рубли РФ</t>
  </si>
  <si>
    <t xml:space="preserve">страна происхождения                     товара </t>
  </si>
  <si>
    <t xml:space="preserve">Предложение претендента 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</si>
  <si>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</si>
  <si>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</si>
  <si>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</si>
  <si>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 xml:space="preserve"> сумма договора составляет: ______________________________ руб. без НДС.</t>
  </si>
  <si>
    <r>
      <t xml:space="preserve">1. Цена договора ___________________________ руб. (с НДС 18% , _________ руб., без учета НДС, НДС не облагается)
                                                               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указать необходимое</t>
    </r>
    <r>
      <rPr>
        <sz val="11"/>
        <color theme="1"/>
        <rFont val="Times New Roman"/>
        <family val="1"/>
        <charset val="204"/>
      </rPr>
      <t xml:space="preserve">
__________________________________                                           ___________________________
(Подпись уполномоченного представителя)                                            (Ф.И.О. и должность подписавшего)
М.П. (при наличии печати)
ИНСТРУКЦИИ ПО ЗАПОЛНЕНИЮ:
1. Данные инструкции не следует воспроизводить в документах, подготовленных Претендентом на участие в Открытом запросе котировок.
2. Претендент на участие в Открытом запросе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
</t>
    </r>
  </si>
  <si>
    <t>Начальная (максимальная) сумма в том числе НДС, включая стоимость тары и доставку, рубли РФ</t>
  </si>
  <si>
    <t>Начальная (максимальная) цена за единицу измерения с учетом НДС (18%), включая стоимость тары и доставку, рубли РФ</t>
  </si>
  <si>
    <t>Поставщик предоставляет вместе с товаром следующие документы:                                                                                                                                                                                                                                                  1. Паспорт; 2. Техническое описание поставляемого товара; 3. Инструкция на русском языке; 4. Сертификат соответствия стандартам РФ.</t>
  </si>
  <si>
    <r>
      <t xml:space="preserve">_________(но не менее 12 месяцев).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8"/>
        <color theme="1"/>
        <rFont val="Times New Roman"/>
        <family val="1"/>
        <charset val="204"/>
      </rPr>
      <t xml:space="preserve"> (указать срок гарантии)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</si>
  <si>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цена за единицу измерения с учетом НДС, включая стоимость тары и доставку, рубли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</si>
</sst>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2" fontId="2" fillId="0" borderId="0" xfId="0" applyNumberFormat="1" applyFont="1"/>
    <xf numFmtId="0" fontId="2" fillId="0" borderId="3" xfId="0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/>
    <xf numFmtId="2" fontId="2" fillId="0" borderId="4" xfId="0" applyNumberFormat="1" applyFont="1" applyBorder="1"/>
    <xf numFmtId="4" fontId="2" fillId="0" borderId="4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/>
    <xf numFmtId="4" fontId="2" fillId="0" borderId="0" xfId="0" applyNumberFormat="1" applyFont="1" applyBorder="1"/>
    <xf numFmtId="4" fontId="2" fillId="0" borderId="5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4" fontId="4" fillId="0" borderId="1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4" fontId="2" fillId="0" borderId="1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6" xfId="0" applyFont="1" applyFill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6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0" fontId="2" fillId="0" borderId="8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2" fillId="0" borderId="7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5" fillId="0" borderId="7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W50"/>
  <sheetViews>
    <sheetView tabSelected="1" topLeftCell="A28" zoomScaleNormal="100" zoomScaleSheetLayoutView="115" workbookViewId="0">
      <selection activeCell="P6" sqref="P6"/>
    </sheetView>
  </sheetViews>
  <sheetFormatPr defaultRowHeight="15" x14ac:dyDescent="0.25"/>
  <cols>
    <col min="1" max="1" width="0.85546875" style="3" customWidth="1"/>
    <col min="2" max="2" width="6.42578125" style="3" customWidth="1"/>
    <col min="3" max="3" width="31.28515625" style="4" customWidth="1"/>
    <col min="4" max="5" width="9.7109375" style="3" customWidth="1"/>
    <col min="6" max="6" width="48.7109375" style="3" customWidth="1"/>
    <col min="7" max="7" width="9.140625" style="3"/>
    <col min="8" max="8" width="8.28515625" style="3" customWidth="1"/>
    <col min="9" max="10" width="15.28515625" style="3" customWidth="1"/>
    <col min="11" max="14" width="14.140625" style="3" customWidth="1"/>
    <col min="15" max="15" width="16.85546875" style="3" customWidth="1"/>
    <col min="16" max="16" width="17.140625" style="3" customWidth="1"/>
    <col min="17" max="17" width="11.7109375" style="3" customWidth="1"/>
    <col min="18" max="16384" width="9.140625" style="3"/>
  </cols>
  <sheetData>
    <row r="1" spans="2:23" ht="165" customHeight="1" x14ac:dyDescent="0.25">
      <c r="B1" s="66" t="s">
        <v>85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</row>
    <row r="2" spans="2:23" x14ac:dyDescent="0.25">
      <c r="B2" s="73" t="s">
        <v>5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</row>
    <row r="3" spans="2:23" x14ac:dyDescent="0.25">
      <c r="B3" s="34"/>
      <c r="C3" s="34"/>
      <c r="D3" s="34"/>
      <c r="E3" s="37"/>
      <c r="F3" s="34"/>
      <c r="G3" s="34"/>
      <c r="H3" s="34"/>
      <c r="I3" s="34"/>
      <c r="J3" s="40"/>
      <c r="K3" s="34"/>
      <c r="L3" s="34"/>
      <c r="M3" s="37"/>
      <c r="N3" s="45"/>
      <c r="O3" s="37"/>
      <c r="P3" s="34"/>
    </row>
    <row r="4" spans="2:23" ht="21.75" customHeight="1" x14ac:dyDescent="0.25">
      <c r="B4" s="74" t="s">
        <v>0</v>
      </c>
      <c r="C4" s="74" t="s">
        <v>7</v>
      </c>
      <c r="D4" s="48" t="s">
        <v>86</v>
      </c>
      <c r="E4" s="68" t="s">
        <v>89</v>
      </c>
      <c r="F4" s="74" t="s">
        <v>1</v>
      </c>
      <c r="G4" s="74" t="s">
        <v>6</v>
      </c>
      <c r="H4" s="48" t="s">
        <v>80</v>
      </c>
      <c r="I4" s="55" t="s">
        <v>87</v>
      </c>
      <c r="J4" s="55" t="s">
        <v>97</v>
      </c>
      <c r="K4" s="76" t="s">
        <v>88</v>
      </c>
      <c r="L4" s="75" t="s">
        <v>96</v>
      </c>
      <c r="M4" s="70" t="s">
        <v>90</v>
      </c>
      <c r="N4" s="84"/>
      <c r="O4" s="71"/>
      <c r="P4" s="72"/>
      <c r="Q4" s="5"/>
    </row>
    <row r="5" spans="2:23" s="6" customFormat="1" ht="98.25" customHeight="1" x14ac:dyDescent="0.25">
      <c r="B5" s="74"/>
      <c r="C5" s="74"/>
      <c r="D5" s="49"/>
      <c r="E5" s="69"/>
      <c r="F5" s="74"/>
      <c r="G5" s="74"/>
      <c r="H5" s="49"/>
      <c r="I5" s="78"/>
      <c r="J5" s="56"/>
      <c r="K5" s="77"/>
      <c r="L5" s="75"/>
      <c r="M5" s="42" t="s">
        <v>91</v>
      </c>
      <c r="N5" s="46" t="s">
        <v>100</v>
      </c>
      <c r="O5" s="43" t="s">
        <v>92</v>
      </c>
      <c r="P5" s="43" t="s">
        <v>93</v>
      </c>
    </row>
    <row r="6" spans="2:23" x14ac:dyDescent="0.25">
      <c r="B6" s="7">
        <v>1</v>
      </c>
      <c r="C6" s="8">
        <v>3</v>
      </c>
      <c r="D6" s="7">
        <v>4</v>
      </c>
      <c r="E6" s="38"/>
      <c r="F6" s="7">
        <v>5</v>
      </c>
      <c r="G6" s="7">
        <v>6</v>
      </c>
      <c r="H6" s="7">
        <v>7</v>
      </c>
      <c r="I6" s="7">
        <v>8</v>
      </c>
      <c r="J6" s="39">
        <v>9</v>
      </c>
      <c r="K6" s="7">
        <v>10</v>
      </c>
      <c r="L6" s="7">
        <v>11</v>
      </c>
      <c r="M6" s="38">
        <v>12</v>
      </c>
      <c r="N6" s="47">
        <v>13</v>
      </c>
      <c r="O6" s="38">
        <v>14</v>
      </c>
      <c r="P6" s="7">
        <v>15</v>
      </c>
    </row>
    <row r="7" spans="2:23" ht="108" customHeight="1" x14ac:dyDescent="0.25">
      <c r="B7" s="35">
        <v>1</v>
      </c>
      <c r="C7" s="36" t="s">
        <v>23</v>
      </c>
      <c r="D7" s="9"/>
      <c r="E7" s="9"/>
      <c r="F7" s="10" t="s">
        <v>49</v>
      </c>
      <c r="G7" s="31" t="s">
        <v>47</v>
      </c>
      <c r="H7" s="32">
        <v>28</v>
      </c>
      <c r="I7" s="33">
        <v>1458</v>
      </c>
      <c r="J7" s="33">
        <f t="shared" ref="J7:J33" si="0">I7*1.18</f>
        <v>1720.4399999999998</v>
      </c>
      <c r="K7" s="11">
        <f>I7*H7</f>
        <v>40824</v>
      </c>
      <c r="L7" s="11">
        <f>J7*H7</f>
        <v>48172.319999999992</v>
      </c>
      <c r="M7" s="11"/>
      <c r="N7" s="11"/>
      <c r="O7" s="11"/>
      <c r="P7" s="12"/>
      <c r="W7" s="13"/>
    </row>
    <row r="8" spans="2:23" ht="62.25" customHeight="1" x14ac:dyDescent="0.25">
      <c r="B8" s="35">
        <v>2</v>
      </c>
      <c r="C8" s="36" t="s">
        <v>24</v>
      </c>
      <c r="D8" s="9"/>
      <c r="E8" s="9"/>
      <c r="F8" s="10" t="s">
        <v>65</v>
      </c>
      <c r="G8" s="31" t="s">
        <v>47</v>
      </c>
      <c r="H8" s="32">
        <v>3</v>
      </c>
      <c r="I8" s="33">
        <v>750</v>
      </c>
      <c r="J8" s="33">
        <f t="shared" si="0"/>
        <v>885</v>
      </c>
      <c r="K8" s="11">
        <f>H8*I8</f>
        <v>2250</v>
      </c>
      <c r="L8" s="11">
        <f t="shared" ref="L8:L33" si="1">H8*J8</f>
        <v>2655</v>
      </c>
      <c r="M8" s="11"/>
      <c r="N8" s="11"/>
      <c r="O8" s="11"/>
      <c r="P8" s="12"/>
      <c r="W8" s="13"/>
    </row>
    <row r="9" spans="2:23" ht="80.25" customHeight="1" x14ac:dyDescent="0.25">
      <c r="B9" s="35">
        <v>3</v>
      </c>
      <c r="C9" s="36" t="s">
        <v>25</v>
      </c>
      <c r="D9" s="9"/>
      <c r="E9" s="9"/>
      <c r="F9" s="10" t="s">
        <v>64</v>
      </c>
      <c r="G9" s="31" t="s">
        <v>47</v>
      </c>
      <c r="H9" s="32">
        <v>3</v>
      </c>
      <c r="I9" s="33">
        <v>1985</v>
      </c>
      <c r="J9" s="33">
        <f t="shared" si="0"/>
        <v>2342.2999999999997</v>
      </c>
      <c r="K9" s="11">
        <f>H9*I9</f>
        <v>5955</v>
      </c>
      <c r="L9" s="11">
        <f t="shared" si="1"/>
        <v>7026.9</v>
      </c>
      <c r="M9" s="11"/>
      <c r="N9" s="11"/>
      <c r="O9" s="11"/>
      <c r="P9" s="12"/>
      <c r="W9" s="13"/>
    </row>
    <row r="10" spans="2:23" ht="82.5" customHeight="1" x14ac:dyDescent="0.25">
      <c r="B10" s="35">
        <v>4</v>
      </c>
      <c r="C10" s="36" t="s">
        <v>26</v>
      </c>
      <c r="D10" s="9"/>
      <c r="E10" s="9"/>
      <c r="F10" s="10" t="s">
        <v>52</v>
      </c>
      <c r="G10" s="31" t="s">
        <v>47</v>
      </c>
      <c r="H10" s="32">
        <v>18</v>
      </c>
      <c r="I10" s="33">
        <v>2009</v>
      </c>
      <c r="J10" s="33">
        <f t="shared" si="0"/>
        <v>2370.62</v>
      </c>
      <c r="K10" s="11">
        <f>H10*I10</f>
        <v>36162</v>
      </c>
      <c r="L10" s="11">
        <f t="shared" si="1"/>
        <v>42671.159999999996</v>
      </c>
      <c r="M10" s="11"/>
      <c r="N10" s="11"/>
      <c r="O10" s="11"/>
      <c r="P10" s="12"/>
      <c r="W10" s="13"/>
    </row>
    <row r="11" spans="2:23" ht="90" customHeight="1" x14ac:dyDescent="0.25">
      <c r="B11" s="35">
        <v>5</v>
      </c>
      <c r="C11" s="36" t="s">
        <v>27</v>
      </c>
      <c r="D11" s="9"/>
      <c r="E11" s="9"/>
      <c r="F11" s="10" t="s">
        <v>51</v>
      </c>
      <c r="G11" s="31" t="s">
        <v>47</v>
      </c>
      <c r="H11" s="32">
        <v>6</v>
      </c>
      <c r="I11" s="33">
        <v>3982</v>
      </c>
      <c r="J11" s="33">
        <f t="shared" si="0"/>
        <v>4698.7599999999993</v>
      </c>
      <c r="K11" s="11">
        <f>H11*I11</f>
        <v>23892</v>
      </c>
      <c r="L11" s="11">
        <f t="shared" si="1"/>
        <v>28192.559999999998</v>
      </c>
      <c r="M11" s="11"/>
      <c r="N11" s="11"/>
      <c r="O11" s="11"/>
      <c r="P11" s="12"/>
      <c r="W11" s="13"/>
    </row>
    <row r="12" spans="2:23" ht="107.25" customHeight="1" x14ac:dyDescent="0.25">
      <c r="B12" s="35">
        <v>6</v>
      </c>
      <c r="C12" s="36" t="s">
        <v>28</v>
      </c>
      <c r="D12" s="9"/>
      <c r="E12" s="9"/>
      <c r="F12" s="10" t="s">
        <v>50</v>
      </c>
      <c r="G12" s="31" t="s">
        <v>47</v>
      </c>
      <c r="H12" s="32">
        <v>3</v>
      </c>
      <c r="I12" s="33">
        <v>5847</v>
      </c>
      <c r="J12" s="33">
        <f t="shared" si="0"/>
        <v>6899.46</v>
      </c>
      <c r="K12" s="11">
        <f>H12*I12</f>
        <v>17541</v>
      </c>
      <c r="L12" s="11">
        <f t="shared" si="1"/>
        <v>20698.38</v>
      </c>
      <c r="M12" s="11"/>
      <c r="N12" s="11"/>
      <c r="O12" s="11"/>
      <c r="P12" s="12"/>
      <c r="W12" s="13"/>
    </row>
    <row r="13" spans="2:23" ht="113.25" customHeight="1" x14ac:dyDescent="0.25">
      <c r="B13" s="35">
        <v>7</v>
      </c>
      <c r="C13" s="36" t="s">
        <v>29</v>
      </c>
      <c r="D13" s="9"/>
      <c r="E13" s="9"/>
      <c r="F13" s="10" t="s">
        <v>69</v>
      </c>
      <c r="G13" s="31" t="s">
        <v>47</v>
      </c>
      <c r="H13" s="32">
        <v>1237</v>
      </c>
      <c r="I13" s="33">
        <v>705</v>
      </c>
      <c r="J13" s="33">
        <f t="shared" si="0"/>
        <v>831.9</v>
      </c>
      <c r="K13" s="11">
        <f t="shared" ref="K13:K22" si="2">I13*H13</f>
        <v>872085</v>
      </c>
      <c r="L13" s="11">
        <f t="shared" si="1"/>
        <v>1029060.2999999999</v>
      </c>
      <c r="M13" s="11"/>
      <c r="N13" s="11"/>
      <c r="O13" s="11"/>
      <c r="P13" s="12"/>
      <c r="W13" s="13"/>
    </row>
    <row r="14" spans="2:23" ht="48" customHeight="1" x14ac:dyDescent="0.25">
      <c r="B14" s="35">
        <v>8</v>
      </c>
      <c r="C14" s="36" t="s">
        <v>30</v>
      </c>
      <c r="D14" s="9"/>
      <c r="E14" s="9"/>
      <c r="F14" s="10" t="s">
        <v>62</v>
      </c>
      <c r="G14" s="31" t="s">
        <v>47</v>
      </c>
      <c r="H14" s="32">
        <v>42</v>
      </c>
      <c r="I14" s="33">
        <v>525</v>
      </c>
      <c r="J14" s="33">
        <f t="shared" si="0"/>
        <v>619.5</v>
      </c>
      <c r="K14" s="11">
        <f t="shared" si="2"/>
        <v>22050</v>
      </c>
      <c r="L14" s="11">
        <f t="shared" si="1"/>
        <v>26019</v>
      </c>
      <c r="M14" s="11"/>
      <c r="N14" s="11"/>
      <c r="O14" s="11"/>
      <c r="P14" s="12"/>
      <c r="W14" s="13"/>
    </row>
    <row r="15" spans="2:23" ht="50.25" customHeight="1" x14ac:dyDescent="0.25">
      <c r="B15" s="35">
        <v>9</v>
      </c>
      <c r="C15" s="36" t="s">
        <v>31</v>
      </c>
      <c r="D15" s="9"/>
      <c r="E15" s="9"/>
      <c r="F15" s="10" t="s">
        <v>68</v>
      </c>
      <c r="G15" s="31" t="s">
        <v>47</v>
      </c>
      <c r="H15" s="32">
        <v>18</v>
      </c>
      <c r="I15" s="33">
        <v>1494</v>
      </c>
      <c r="J15" s="33">
        <f t="shared" si="0"/>
        <v>1762.9199999999998</v>
      </c>
      <c r="K15" s="11">
        <f t="shared" si="2"/>
        <v>26892</v>
      </c>
      <c r="L15" s="11">
        <f t="shared" si="1"/>
        <v>31732.559999999998</v>
      </c>
      <c r="M15" s="11"/>
      <c r="N15" s="11"/>
      <c r="O15" s="11"/>
      <c r="P15" s="12"/>
      <c r="W15" s="13"/>
    </row>
    <row r="16" spans="2:23" ht="49.5" customHeight="1" x14ac:dyDescent="0.25">
      <c r="B16" s="35">
        <v>10</v>
      </c>
      <c r="C16" s="36" t="s">
        <v>32</v>
      </c>
      <c r="D16" s="9"/>
      <c r="E16" s="9"/>
      <c r="F16" s="10" t="s">
        <v>53</v>
      </c>
      <c r="G16" s="31" t="s">
        <v>47</v>
      </c>
      <c r="H16" s="32">
        <v>18</v>
      </c>
      <c r="I16" s="33">
        <v>3000</v>
      </c>
      <c r="J16" s="33">
        <f t="shared" si="0"/>
        <v>3540</v>
      </c>
      <c r="K16" s="11">
        <f t="shared" si="2"/>
        <v>54000</v>
      </c>
      <c r="L16" s="11">
        <f t="shared" si="1"/>
        <v>63720</v>
      </c>
      <c r="M16" s="11"/>
      <c r="N16" s="11"/>
      <c r="O16" s="11"/>
      <c r="P16" s="12"/>
      <c r="W16" s="13"/>
    </row>
    <row r="17" spans="2:23" ht="51" customHeight="1" x14ac:dyDescent="0.25">
      <c r="B17" s="35">
        <v>11</v>
      </c>
      <c r="C17" s="36" t="s">
        <v>33</v>
      </c>
      <c r="D17" s="9"/>
      <c r="E17" s="9"/>
      <c r="F17" s="10" t="s">
        <v>66</v>
      </c>
      <c r="G17" s="31" t="s">
        <v>47</v>
      </c>
      <c r="H17" s="32">
        <v>97</v>
      </c>
      <c r="I17" s="33">
        <v>289</v>
      </c>
      <c r="J17" s="33">
        <f t="shared" si="0"/>
        <v>341.02</v>
      </c>
      <c r="K17" s="11">
        <f t="shared" si="2"/>
        <v>28033</v>
      </c>
      <c r="L17" s="11">
        <f t="shared" si="1"/>
        <v>33078.939999999995</v>
      </c>
      <c r="M17" s="11"/>
      <c r="N17" s="11"/>
      <c r="O17" s="11"/>
      <c r="P17" s="12"/>
      <c r="W17" s="13"/>
    </row>
    <row r="18" spans="2:23" ht="35.25" customHeight="1" x14ac:dyDescent="0.25">
      <c r="B18" s="35">
        <v>12</v>
      </c>
      <c r="C18" s="36" t="s">
        <v>34</v>
      </c>
      <c r="D18" s="9"/>
      <c r="E18" s="9"/>
      <c r="F18" s="10" t="s">
        <v>67</v>
      </c>
      <c r="G18" s="31" t="s">
        <v>47</v>
      </c>
      <c r="H18" s="32">
        <v>20</v>
      </c>
      <c r="I18" s="33">
        <v>580</v>
      </c>
      <c r="J18" s="33">
        <f t="shared" si="0"/>
        <v>684.4</v>
      </c>
      <c r="K18" s="11">
        <f t="shared" si="2"/>
        <v>11600</v>
      </c>
      <c r="L18" s="11">
        <f t="shared" si="1"/>
        <v>13688</v>
      </c>
      <c r="M18" s="11"/>
      <c r="N18" s="11"/>
      <c r="O18" s="11"/>
      <c r="P18" s="12"/>
      <c r="W18" s="13"/>
    </row>
    <row r="19" spans="2:23" ht="47.25" customHeight="1" x14ac:dyDescent="0.25">
      <c r="B19" s="35">
        <v>13</v>
      </c>
      <c r="C19" s="36" t="s">
        <v>35</v>
      </c>
      <c r="D19" s="9"/>
      <c r="E19" s="9"/>
      <c r="F19" s="10" t="s">
        <v>54</v>
      </c>
      <c r="G19" s="31" t="s">
        <v>47</v>
      </c>
      <c r="H19" s="32">
        <v>44</v>
      </c>
      <c r="I19" s="33">
        <v>163</v>
      </c>
      <c r="J19" s="33">
        <f t="shared" si="0"/>
        <v>192.34</v>
      </c>
      <c r="K19" s="11">
        <f t="shared" si="2"/>
        <v>7172</v>
      </c>
      <c r="L19" s="11">
        <f t="shared" si="1"/>
        <v>8462.9600000000009</v>
      </c>
      <c r="M19" s="11"/>
      <c r="N19" s="11"/>
      <c r="O19" s="11"/>
      <c r="P19" s="12"/>
      <c r="W19" s="13"/>
    </row>
    <row r="20" spans="2:23" ht="63" customHeight="1" x14ac:dyDescent="0.25">
      <c r="B20" s="35">
        <v>14</v>
      </c>
      <c r="C20" s="36" t="s">
        <v>36</v>
      </c>
      <c r="D20" s="9"/>
      <c r="E20" s="9"/>
      <c r="F20" s="10" t="s">
        <v>55</v>
      </c>
      <c r="G20" s="31" t="s">
        <v>47</v>
      </c>
      <c r="H20" s="32">
        <v>4</v>
      </c>
      <c r="I20" s="33">
        <v>370</v>
      </c>
      <c r="J20" s="33">
        <f t="shared" si="0"/>
        <v>436.59999999999997</v>
      </c>
      <c r="K20" s="11">
        <f t="shared" si="2"/>
        <v>1480</v>
      </c>
      <c r="L20" s="11">
        <f t="shared" si="1"/>
        <v>1746.3999999999999</v>
      </c>
      <c r="M20" s="11"/>
      <c r="N20" s="11"/>
      <c r="O20" s="11"/>
      <c r="P20" s="12"/>
      <c r="W20" s="13"/>
    </row>
    <row r="21" spans="2:23" ht="61.5" customHeight="1" x14ac:dyDescent="0.25">
      <c r="B21" s="35">
        <v>15</v>
      </c>
      <c r="C21" s="36" t="s">
        <v>37</v>
      </c>
      <c r="D21" s="9" t="s">
        <v>63</v>
      </c>
      <c r="E21" s="9"/>
      <c r="F21" s="10" t="s">
        <v>70</v>
      </c>
      <c r="G21" s="31" t="s">
        <v>47</v>
      </c>
      <c r="H21" s="32">
        <v>19</v>
      </c>
      <c r="I21" s="33">
        <v>285</v>
      </c>
      <c r="J21" s="33">
        <f t="shared" si="0"/>
        <v>336.29999999999995</v>
      </c>
      <c r="K21" s="11">
        <f t="shared" si="2"/>
        <v>5415</v>
      </c>
      <c r="L21" s="11">
        <f t="shared" si="1"/>
        <v>6389.6999999999989</v>
      </c>
      <c r="M21" s="11"/>
      <c r="N21" s="11"/>
      <c r="O21" s="11"/>
      <c r="P21" s="12"/>
      <c r="W21" s="13"/>
    </row>
    <row r="22" spans="2:23" ht="126.75" customHeight="1" x14ac:dyDescent="0.25">
      <c r="B22" s="35">
        <v>16</v>
      </c>
      <c r="C22" s="36" t="s">
        <v>38</v>
      </c>
      <c r="D22" s="9"/>
      <c r="E22" s="9"/>
      <c r="F22" s="10" t="s">
        <v>56</v>
      </c>
      <c r="G22" s="31" t="s">
        <v>81</v>
      </c>
      <c r="H22" s="32">
        <v>7.1</v>
      </c>
      <c r="I22" s="33">
        <v>8500</v>
      </c>
      <c r="J22" s="33">
        <f t="shared" si="0"/>
        <v>10030</v>
      </c>
      <c r="K22" s="11">
        <f t="shared" si="2"/>
        <v>60350</v>
      </c>
      <c r="L22" s="11">
        <f t="shared" si="1"/>
        <v>71213</v>
      </c>
      <c r="M22" s="11"/>
      <c r="N22" s="11"/>
      <c r="O22" s="11"/>
      <c r="P22" s="12"/>
      <c r="W22" s="13"/>
    </row>
    <row r="23" spans="2:23" ht="126" customHeight="1" x14ac:dyDescent="0.25">
      <c r="B23" s="35">
        <v>17</v>
      </c>
      <c r="C23" s="36" t="s">
        <v>39</v>
      </c>
      <c r="D23" s="9"/>
      <c r="E23" s="9"/>
      <c r="F23" s="10" t="s">
        <v>56</v>
      </c>
      <c r="G23" s="31" t="s">
        <v>81</v>
      </c>
      <c r="H23" s="32">
        <v>4.2</v>
      </c>
      <c r="I23" s="33">
        <v>15000</v>
      </c>
      <c r="J23" s="33">
        <f t="shared" si="0"/>
        <v>17700</v>
      </c>
      <c r="K23" s="11">
        <f>H23*I23</f>
        <v>63000</v>
      </c>
      <c r="L23" s="11">
        <f t="shared" si="1"/>
        <v>74340</v>
      </c>
      <c r="M23" s="11"/>
      <c r="N23" s="11"/>
      <c r="O23" s="11"/>
      <c r="P23" s="12"/>
      <c r="W23" s="13"/>
    </row>
    <row r="24" spans="2:23" ht="81" customHeight="1" x14ac:dyDescent="0.25">
      <c r="B24" s="35">
        <v>18</v>
      </c>
      <c r="C24" s="36" t="s">
        <v>58</v>
      </c>
      <c r="D24" s="9"/>
      <c r="E24" s="9"/>
      <c r="F24" s="10" t="s">
        <v>57</v>
      </c>
      <c r="G24" s="31" t="s">
        <v>81</v>
      </c>
      <c r="H24" s="32">
        <v>0.75</v>
      </c>
      <c r="I24" s="33">
        <v>28500</v>
      </c>
      <c r="J24" s="33">
        <f t="shared" si="0"/>
        <v>33630</v>
      </c>
      <c r="K24" s="11">
        <f>H24*I24</f>
        <v>21375</v>
      </c>
      <c r="L24" s="11">
        <f t="shared" si="1"/>
        <v>25222.5</v>
      </c>
      <c r="M24" s="11"/>
      <c r="N24" s="11"/>
      <c r="O24" s="11"/>
      <c r="P24" s="12"/>
      <c r="W24" s="13"/>
    </row>
    <row r="25" spans="2:23" ht="45" customHeight="1" x14ac:dyDescent="0.25">
      <c r="B25" s="35">
        <v>19</v>
      </c>
      <c r="C25" s="36" t="s">
        <v>74</v>
      </c>
      <c r="D25" s="9"/>
      <c r="E25" s="9"/>
      <c r="F25" s="10" t="s">
        <v>75</v>
      </c>
      <c r="G25" s="31" t="s">
        <v>48</v>
      </c>
      <c r="H25" s="32">
        <v>350</v>
      </c>
      <c r="I25" s="33">
        <v>28</v>
      </c>
      <c r="J25" s="33">
        <f t="shared" si="0"/>
        <v>33.04</v>
      </c>
      <c r="K25" s="11">
        <f t="shared" ref="K25:K33" si="3">I25*H25</f>
        <v>9800</v>
      </c>
      <c r="L25" s="11">
        <f t="shared" si="1"/>
        <v>11564</v>
      </c>
      <c r="M25" s="11"/>
      <c r="N25" s="11"/>
      <c r="O25" s="11"/>
      <c r="P25" s="12"/>
      <c r="W25" s="13"/>
    </row>
    <row r="26" spans="2:23" ht="35.25" customHeight="1" x14ac:dyDescent="0.25">
      <c r="B26" s="35">
        <v>20</v>
      </c>
      <c r="C26" s="36" t="s">
        <v>40</v>
      </c>
      <c r="D26" s="9"/>
      <c r="E26" s="9"/>
      <c r="F26" s="10" t="s">
        <v>76</v>
      </c>
      <c r="G26" s="31" t="s">
        <v>48</v>
      </c>
      <c r="H26" s="32">
        <v>160</v>
      </c>
      <c r="I26" s="33">
        <v>12</v>
      </c>
      <c r="J26" s="33">
        <f t="shared" si="0"/>
        <v>14.16</v>
      </c>
      <c r="K26" s="11">
        <f t="shared" si="3"/>
        <v>1920</v>
      </c>
      <c r="L26" s="11">
        <f t="shared" si="1"/>
        <v>2265.6</v>
      </c>
      <c r="M26" s="11"/>
      <c r="N26" s="11"/>
      <c r="O26" s="11"/>
      <c r="P26" s="12"/>
      <c r="W26" s="13"/>
    </row>
    <row r="27" spans="2:23" ht="36.75" customHeight="1" x14ac:dyDescent="0.25">
      <c r="B27" s="35">
        <v>21</v>
      </c>
      <c r="C27" s="36" t="s">
        <v>41</v>
      </c>
      <c r="D27" s="9"/>
      <c r="E27" s="9"/>
      <c r="F27" s="10" t="s">
        <v>59</v>
      </c>
      <c r="G27" s="31" t="s">
        <v>48</v>
      </c>
      <c r="H27" s="32">
        <v>750</v>
      </c>
      <c r="I27" s="33">
        <v>7</v>
      </c>
      <c r="J27" s="33">
        <f t="shared" si="0"/>
        <v>8.26</v>
      </c>
      <c r="K27" s="11">
        <f t="shared" si="3"/>
        <v>5250</v>
      </c>
      <c r="L27" s="11">
        <f t="shared" si="1"/>
        <v>6195</v>
      </c>
      <c r="M27" s="11"/>
      <c r="N27" s="11"/>
      <c r="O27" s="11"/>
      <c r="P27" s="12"/>
      <c r="W27" s="13"/>
    </row>
    <row r="28" spans="2:23" ht="36.75" customHeight="1" x14ac:dyDescent="0.25">
      <c r="B28" s="35">
        <v>22</v>
      </c>
      <c r="C28" s="36" t="s">
        <v>42</v>
      </c>
      <c r="D28" s="9"/>
      <c r="E28" s="9"/>
      <c r="F28" s="10" t="s">
        <v>82</v>
      </c>
      <c r="G28" s="31" t="s">
        <v>47</v>
      </c>
      <c r="H28" s="32">
        <v>900</v>
      </c>
      <c r="I28" s="33">
        <v>1.5</v>
      </c>
      <c r="J28" s="33">
        <f t="shared" si="0"/>
        <v>1.77</v>
      </c>
      <c r="K28" s="11">
        <f t="shared" si="3"/>
        <v>1350</v>
      </c>
      <c r="L28" s="11">
        <f t="shared" si="1"/>
        <v>1593</v>
      </c>
      <c r="M28" s="11"/>
      <c r="N28" s="11"/>
      <c r="O28" s="11"/>
      <c r="P28" s="12"/>
      <c r="W28" s="13"/>
    </row>
    <row r="29" spans="2:23" ht="50.25" customHeight="1" x14ac:dyDescent="0.25">
      <c r="B29" s="35">
        <v>23</v>
      </c>
      <c r="C29" s="36" t="s">
        <v>43</v>
      </c>
      <c r="D29" s="9"/>
      <c r="E29" s="9"/>
      <c r="F29" s="10" t="s">
        <v>73</v>
      </c>
      <c r="G29" s="31" t="s">
        <v>47</v>
      </c>
      <c r="H29" s="32">
        <v>3000</v>
      </c>
      <c r="I29" s="33">
        <v>2.09</v>
      </c>
      <c r="J29" s="33">
        <f t="shared" si="0"/>
        <v>2.4661999999999997</v>
      </c>
      <c r="K29" s="11">
        <f t="shared" si="3"/>
        <v>6270</v>
      </c>
      <c r="L29" s="11">
        <f t="shared" si="1"/>
        <v>7398.5999999999995</v>
      </c>
      <c r="M29" s="11"/>
      <c r="N29" s="11"/>
      <c r="O29" s="11"/>
      <c r="P29" s="12"/>
      <c r="W29" s="13"/>
    </row>
    <row r="30" spans="2:23" ht="24" customHeight="1" x14ac:dyDescent="0.25">
      <c r="B30" s="35">
        <v>24</v>
      </c>
      <c r="C30" s="36" t="s">
        <v>44</v>
      </c>
      <c r="D30" s="9"/>
      <c r="E30" s="9"/>
      <c r="F30" s="10" t="s">
        <v>61</v>
      </c>
      <c r="G30" s="31" t="s">
        <v>47</v>
      </c>
      <c r="H30" s="32">
        <v>2272</v>
      </c>
      <c r="I30" s="33">
        <v>0.18</v>
      </c>
      <c r="J30" s="33">
        <f t="shared" si="0"/>
        <v>0.21239999999999998</v>
      </c>
      <c r="K30" s="11">
        <f t="shared" si="3"/>
        <v>408.96</v>
      </c>
      <c r="L30" s="11">
        <f t="shared" si="1"/>
        <v>482.57279999999997</v>
      </c>
      <c r="M30" s="11"/>
      <c r="N30" s="11"/>
      <c r="O30" s="11"/>
      <c r="P30" s="12"/>
      <c r="W30" s="13"/>
    </row>
    <row r="31" spans="2:23" ht="36" customHeight="1" x14ac:dyDescent="0.25">
      <c r="B31" s="35">
        <v>25</v>
      </c>
      <c r="C31" s="36" t="s">
        <v>45</v>
      </c>
      <c r="D31" s="9"/>
      <c r="E31" s="9"/>
      <c r="F31" s="10" t="s">
        <v>71</v>
      </c>
      <c r="G31" s="31" t="s">
        <v>47</v>
      </c>
      <c r="H31" s="32">
        <v>3000</v>
      </c>
      <c r="I31" s="33">
        <v>2.09</v>
      </c>
      <c r="J31" s="33">
        <f t="shared" si="0"/>
        <v>2.4661999999999997</v>
      </c>
      <c r="K31" s="11">
        <f t="shared" si="3"/>
        <v>6270</v>
      </c>
      <c r="L31" s="11">
        <f t="shared" si="1"/>
        <v>7398.5999999999995</v>
      </c>
      <c r="M31" s="11"/>
      <c r="N31" s="11"/>
      <c r="O31" s="11"/>
      <c r="P31" s="12"/>
      <c r="W31" s="13"/>
    </row>
    <row r="32" spans="2:23" ht="34.5" customHeight="1" x14ac:dyDescent="0.25">
      <c r="B32" s="35">
        <v>26</v>
      </c>
      <c r="C32" s="36" t="s">
        <v>46</v>
      </c>
      <c r="D32" s="9"/>
      <c r="E32" s="9"/>
      <c r="F32" s="10" t="s">
        <v>72</v>
      </c>
      <c r="G32" s="31" t="s">
        <v>47</v>
      </c>
      <c r="H32" s="32">
        <v>2900</v>
      </c>
      <c r="I32" s="33">
        <v>2.09</v>
      </c>
      <c r="J32" s="33">
        <f t="shared" si="0"/>
        <v>2.4661999999999997</v>
      </c>
      <c r="K32" s="11">
        <f t="shared" si="3"/>
        <v>6061</v>
      </c>
      <c r="L32" s="11">
        <f t="shared" si="1"/>
        <v>7151.98</v>
      </c>
      <c r="M32" s="11"/>
      <c r="N32" s="11"/>
      <c r="O32" s="11"/>
      <c r="P32" s="12"/>
      <c r="W32" s="13"/>
    </row>
    <row r="33" spans="2:23" ht="48.75" customHeight="1" x14ac:dyDescent="0.25">
      <c r="B33" s="35">
        <v>27</v>
      </c>
      <c r="C33" s="36" t="s">
        <v>83</v>
      </c>
      <c r="D33" s="9"/>
      <c r="E33" s="9"/>
      <c r="F33" s="10" t="s">
        <v>60</v>
      </c>
      <c r="G33" s="31" t="s">
        <v>47</v>
      </c>
      <c r="H33" s="32">
        <v>2900</v>
      </c>
      <c r="I33" s="33">
        <v>2.5</v>
      </c>
      <c r="J33" s="33">
        <f t="shared" si="0"/>
        <v>2.9499999999999997</v>
      </c>
      <c r="K33" s="11">
        <f t="shared" si="3"/>
        <v>7250</v>
      </c>
      <c r="L33" s="11">
        <f t="shared" si="1"/>
        <v>8555</v>
      </c>
      <c r="M33" s="11"/>
      <c r="N33" s="11"/>
      <c r="O33" s="11"/>
      <c r="P33" s="12"/>
      <c r="W33" s="13"/>
    </row>
    <row r="34" spans="2:23" x14ac:dyDescent="0.25">
      <c r="B34" s="14"/>
      <c r="C34" s="15"/>
      <c r="D34" s="16"/>
      <c r="E34" s="16"/>
      <c r="F34" s="16"/>
      <c r="G34" s="17"/>
      <c r="H34" s="18"/>
      <c r="I34" s="19"/>
      <c r="J34" s="19"/>
      <c r="K34" s="20">
        <f>SUM(K7:K33)</f>
        <v>1344655.96</v>
      </c>
      <c r="L34" s="21">
        <f t="shared" ref="L34" si="4">K34*1.18</f>
        <v>1586694.0327999999</v>
      </c>
      <c r="M34" s="44"/>
      <c r="N34" s="44"/>
      <c r="O34" s="21"/>
      <c r="P34" s="21"/>
    </row>
    <row r="35" spans="2:23" x14ac:dyDescent="0.25">
      <c r="B35" s="22"/>
      <c r="C35" s="23"/>
      <c r="D35" s="24"/>
      <c r="E35" s="24"/>
      <c r="F35" s="24"/>
      <c r="G35" s="25"/>
      <c r="H35" s="25"/>
      <c r="I35" s="26"/>
      <c r="J35" s="26"/>
      <c r="K35" s="26" t="s">
        <v>8</v>
      </c>
      <c r="L35" s="27">
        <f>L34-K34</f>
        <v>242038.07279999997</v>
      </c>
      <c r="M35" s="41"/>
      <c r="N35" s="41"/>
      <c r="O35" s="41"/>
      <c r="P35" s="28"/>
    </row>
    <row r="36" spans="2:23" x14ac:dyDescent="0.25">
      <c r="B36" s="61" t="s">
        <v>94</v>
      </c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</row>
    <row r="37" spans="2:23" x14ac:dyDescent="0.25">
      <c r="B37" s="57" t="s">
        <v>3</v>
      </c>
      <c r="C37" s="57"/>
      <c r="D37" s="52" t="s">
        <v>84</v>
      </c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80"/>
    </row>
    <row r="38" spans="2:23" x14ac:dyDescent="0.25">
      <c r="B38" s="50" t="s">
        <v>2</v>
      </c>
      <c r="C38" s="51"/>
      <c r="D38" s="52" t="s">
        <v>20</v>
      </c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4"/>
    </row>
    <row r="39" spans="2:23" ht="14.45" customHeight="1" x14ac:dyDescent="0.25">
      <c r="B39" s="57" t="s">
        <v>4</v>
      </c>
      <c r="C39" s="57"/>
      <c r="D39" s="58" t="s">
        <v>77</v>
      </c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60"/>
      <c r="Q39" s="24"/>
      <c r="R39" s="24"/>
      <c r="S39" s="24"/>
      <c r="T39" s="24"/>
      <c r="U39" s="24"/>
      <c r="V39" s="24"/>
    </row>
    <row r="40" spans="2:23" ht="42.75" customHeight="1" x14ac:dyDescent="0.25">
      <c r="B40" s="50" t="s">
        <v>21</v>
      </c>
      <c r="C40" s="63"/>
      <c r="D40" s="58" t="s">
        <v>99</v>
      </c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60"/>
    </row>
    <row r="41" spans="2:23" ht="30.75" customHeight="1" x14ac:dyDescent="0.25">
      <c r="B41" s="62" t="s">
        <v>78</v>
      </c>
      <c r="C41" s="62"/>
      <c r="D41" s="81" t="s">
        <v>98</v>
      </c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3"/>
    </row>
    <row r="42" spans="2:23" x14ac:dyDescent="0.25">
      <c r="B42" s="57" t="s">
        <v>22</v>
      </c>
      <c r="C42" s="57"/>
      <c r="D42" s="52" t="s">
        <v>79</v>
      </c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80"/>
    </row>
    <row r="43" spans="2:23" x14ac:dyDescent="0.25">
      <c r="B43" s="29"/>
      <c r="C43" s="29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</row>
    <row r="44" spans="2:23" ht="176.25" customHeight="1" x14ac:dyDescent="0.25">
      <c r="B44" s="64" t="s">
        <v>95</v>
      </c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</row>
    <row r="48" spans="2:23" x14ac:dyDescent="0.25">
      <c r="D48" s="5"/>
      <c r="E48" s="5"/>
    </row>
    <row r="49" spans="4:5" x14ac:dyDescent="0.25">
      <c r="D49" s="5"/>
      <c r="E49" s="5"/>
    </row>
    <row r="50" spans="4:5" x14ac:dyDescent="0.25">
      <c r="D50" s="5"/>
      <c r="E50" s="5"/>
    </row>
  </sheetData>
  <mergeCells count="28">
    <mergeCell ref="B44:P44"/>
    <mergeCell ref="B1:P1"/>
    <mergeCell ref="E4:E5"/>
    <mergeCell ref="M4:P4"/>
    <mergeCell ref="B2:P2"/>
    <mergeCell ref="B4:B5"/>
    <mergeCell ref="C4:C5"/>
    <mergeCell ref="L4:L5"/>
    <mergeCell ref="F4:F5"/>
    <mergeCell ref="G4:G5"/>
    <mergeCell ref="K4:K5"/>
    <mergeCell ref="I4:I5"/>
    <mergeCell ref="D42:P42"/>
    <mergeCell ref="D41:P41"/>
    <mergeCell ref="D4:D5"/>
    <mergeCell ref="D37:P37"/>
    <mergeCell ref="H4:H5"/>
    <mergeCell ref="B38:C38"/>
    <mergeCell ref="D38:P38"/>
    <mergeCell ref="J4:J5"/>
    <mergeCell ref="B42:C42"/>
    <mergeCell ref="D39:P39"/>
    <mergeCell ref="D40:P40"/>
    <mergeCell ref="B36:P36"/>
    <mergeCell ref="B41:C41"/>
    <mergeCell ref="B37:C37"/>
    <mergeCell ref="B39:C39"/>
    <mergeCell ref="B40:C40"/>
  </mergeCells>
  <pageMargins left="0.78740157480314965" right="0.39370078740157483" top="0.78740157480314965" bottom="0.39370078740157483" header="0.31496062992125984" footer="0.31496062992125984"/>
  <pageSetup paperSize="9" scale="49" orientation="landscape" r:id="rId1"/>
  <headerFooter>
    <oddFooter>&amp;C&amp;P</oddFooter>
  </headerFooter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9</v>
      </c>
      <c r="B5" t="e">
        <f>XLR_ERRNAME</f>
        <v>#NAME?</v>
      </c>
    </row>
    <row r="6" spans="1:19" x14ac:dyDescent="0.25">
      <c r="A6" t="s">
        <v>10</v>
      </c>
      <c r="B6">
        <v>12575</v>
      </c>
      <c r="C6" s="2" t="s">
        <v>11</v>
      </c>
      <c r="D6">
        <v>7264</v>
      </c>
      <c r="E6" s="2" t="s">
        <v>12</v>
      </c>
      <c r="F6" s="2" t="s">
        <v>13</v>
      </c>
      <c r="G6" s="2" t="s">
        <v>14</v>
      </c>
      <c r="H6" s="2" t="s">
        <v>14</v>
      </c>
      <c r="I6" s="2" t="s">
        <v>14</v>
      </c>
      <c r="J6" s="2" t="s">
        <v>12</v>
      </c>
      <c r="K6" s="2" t="s">
        <v>15</v>
      </c>
      <c r="L6" s="2" t="s">
        <v>16</v>
      </c>
      <c r="M6" s="2" t="s">
        <v>17</v>
      </c>
      <c r="N6" s="2" t="s">
        <v>14</v>
      </c>
      <c r="O6">
        <v>1507925</v>
      </c>
      <c r="P6" s="2" t="s">
        <v>18</v>
      </c>
      <c r="Q6">
        <v>0</v>
      </c>
      <c r="R6" s="2" t="s">
        <v>14</v>
      </c>
      <c r="S6" s="2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Данилова Татьяна Владимировна</cp:lastModifiedBy>
  <cp:lastPrinted>2017-04-06T06:18:54Z</cp:lastPrinted>
  <dcterms:created xsi:type="dcterms:W3CDTF">2013-12-19T08:11:42Z</dcterms:created>
  <dcterms:modified xsi:type="dcterms:W3CDTF">2017-04-06T06:19:32Z</dcterms:modified>
</cp:coreProperties>
</file>